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175" activeTab="3"/>
  </bookViews>
  <sheets>
    <sheet name="S0" sheetId="1" r:id="rId1"/>
    <sheet name="S1" sheetId="2" r:id="rId2"/>
    <sheet name="S2" sheetId="3" r:id="rId3"/>
    <sheet name="S3" sheetId="4" r:id="rId4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<sst xmlns="http://schemas.openxmlformats.org/spreadsheetml/2006/main" count="155" uniqueCount="59">
  <si>
    <t>Group</t>
  </si>
  <si>
    <t>Date</t>
  </si>
  <si>
    <t>Time</t>
  </si>
  <si>
    <t>Sender</t>
  </si>
  <si>
    <t>Quoted_Message</t>
  </si>
  <si>
    <t>Message_Final</t>
  </si>
  <si>
    <t>Conversation</t>
  </si>
  <si>
    <t>Remarks</t>
  </si>
  <si>
    <t>Friso</t>
  </si>
  <si>
    <t>PRESTIGE</t>
  </si>
  <si>
    <t>Friso PRESTIGE organic</t>
  </si>
  <si>
    <t>Friso Gold</t>
  </si>
  <si>
    <t>Illuma</t>
  </si>
  <si>
    <t>Illuma organic</t>
  </si>
  <si>
    <t>MJ Enfinitas</t>
  </si>
  <si>
    <t>MJ A+</t>
  </si>
  <si>
    <t>Aptamil ESSENSIS</t>
  </si>
  <si>
    <t>Nestle Nan Infini Pro</t>
  </si>
  <si>
    <t>Nestle NanPro</t>
  </si>
  <si>
    <t>Abbott Similac</t>
  </si>
  <si>
    <t>Cow &amp; Gate</t>
  </si>
  <si>
    <t>Hipp</t>
  </si>
  <si>
    <t>Eleva organic</t>
  </si>
  <si>
    <t>Brand</t>
  </si>
  <si>
    <t>IFT Keyword</t>
  </si>
  <si>
    <t>IFT Topic</t>
  </si>
  <si>
    <t>#️⃣2023年2月💬親子討論區#UBaby.csv</t>
  </si>
  <si>
    <t>8526683****</t>
  </si>
  <si>
    <t>talk123</t>
  </si>
  <si>
    <t>sticker</t>
  </si>
  <si>
    <t>beizhui</t>
  </si>
  <si>
    <t>P</t>
  </si>
  <si>
    <t>N</t>
  </si>
  <si>
    <t>8526173****</t>
  </si>
  <si>
    <t/>
  </si>
  <si>
    <t>2023_01_01_102104_3A938F7DECE5C013B5A8.jpeg</t>
  </si>
  <si>
    <t>2023_01_01_102105_3AA3C3D09D836A9E0F9B.jpeg</t>
  </si>
  <si>
    <t>#️⃣2022年12月💬親子討論區#UBaby.csv</t>
  </si>
  <si>
    <t>8525134****</t>
  </si>
  <si>
    <t>我bb都係12 月22 日出世呀</t>
  </si>
  <si>
    <t>8529048****</t>
  </si>
  <si>
    <t>有冇12月14日出世？</t>
  </si>
  <si>
    <t>8525409****</t>
  </si>
  <si>
    <t>有冇11月21號出世嘅🤣</t>
  </si>
  <si>
    <t>2022年🐯5月BB媽媽谷.csv</t>
  </si>
  <si>
    <t>8529802****</t>
  </si>
  <si>
    <t>想問下大家有無買書同bb一齊睇喔？有無咩好介紹👀</t>
  </si>
  <si>
    <t>8525178****</t>
  </si>
  <si>
    <t>2023_01_13_175551_3AAF66023FFBE23C4278.jpeg</t>
  </si>
  <si>
    <t>8529530****</t>
  </si>
  <si>
    <t>2023_01_13_3AAF66023FFBE23C4278.jpeg</t>
  </si>
  <si>
    <t>知唔知隨左呢度之外, 仲有咩地方有幼兒書賣呀, 我想買有觸感既書比囡睇</t>
  </si>
  <si>
    <t>(2️⃣大埔區)🌈2020鼠年👶🏻幼稚園交流.csv</t>
  </si>
  <si>
    <t>8529833****</t>
  </si>
  <si>
    <t>請問\n何瑞棠am / 埔浸pm 點揀好🥺\n5號要註冊喇</t>
  </si>
  <si>
    <t>8529279****</t>
  </si>
  <si>
    <t>我鐘情am🙈</t>
  </si>
  <si>
    <t>8529580****</t>
  </si>
  <si>
    <t>我都會揀am 🫢\n除非小朋友唔會瞓晏覺🫢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</si>
</sst>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6"/>
      <scheme val="minor"/>
    </font>
    <font>
      <b/>
      <sz val="12"/>
      <color theme="1"/>
      <name val="微軟正黑體"/>
      <charset val="136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 applyFont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6">
    <xf numFmtId="0" fontId="0" fillId="0" borderId="0" xfId="0"/>
    <xf numFmtId="0" fontId="1" fillId="0" borderId="0" xfId="42">
      <alignment vertical="center"/>
    </xf>
    <xf numFmtId="0" fontId="2" fillId="0" borderId="0" xfId="42" applyFont="1">
      <alignment vertical="center"/>
    </xf>
    <xf numFmtId="14" fontId="1" fillId="0" borderId="0" xfId="42" applyNumberFormat="1">
      <alignment vertical="center"/>
    </xf>
    <xf numFmtId="176" fontId="1" fillId="0" borderId="0" xfId="42" applyNumberFormat="1">
      <alignment vertical="center"/>
    </xf>
    <xf numFmtId="0" fontId="3" fillId="0" borderId="0" xfId="50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uqiy\Downloads\Friso-Whatsapp%20Scanning%20Report%202023%20Q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in\Downloads\(Friso)%20WhatsApp%20Scanning%20Report%202023%20Q1%20(To%20Fris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0"/>
      <sheetName val="S1"/>
      <sheetName val="S2"/>
      <sheetName val="S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(Friso) WhatsApp Scanning Repo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zoomScale="85" zoomScaleNormal="85" workbookViewId="0">
      <selection activeCell="I1" sqref="I1:W1"/>
    </sheetView>
  </sheetViews>
  <sheetFormatPr defaultColWidth="9" defaultRowHeight="13.8" outlineLevelRow="3"/>
  <cols>
    <col min="9" max="23" width="13.3333333333333" customWidth="1"/>
  </cols>
  <sheetData>
    <row r="1" ht="15.6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</row>
    <row r="2" s="1" customFormat="1" ht="15.6" spans="1:26">
      <c r="A2" s="1" t="s">
        <v>26</v>
      </c>
      <c r="B2" s="3">
        <v>44927</v>
      </c>
      <c r="C2" s="4">
        <v>0.430162037037037</v>
      </c>
      <c r="D2" s="1" t="s">
        <v>27</v>
      </c>
      <c r="E2" s="1" t="s">
        <v>28</v>
      </c>
      <c r="F2" s="1" t="s">
        <v>29</v>
      </c>
      <c r="G2" s="1">
        <v>123</v>
      </c>
      <c r="H2" s="1" t="s">
        <v>30</v>
      </c>
      <c r="I2" s="1" t="s">
        <v>31</v>
      </c>
      <c r="U2" s="1" t="s">
        <v>32</v>
      </c>
      <c r="W2" s="1">
        <v>6</v>
      </c>
      <c r="X2" s="1">
        <f>IF(COUNTA([1]!Source_S0[[#This Row],[雅培心美力]:[雀巢能恩全護]])=0,0,1)</f>
        <v>1</v>
      </c>
      <c r="Y2" s="1">
        <f t="array" ref="Y2">SUM(IF(IFERROR(SEARCH([2]!IFT_Topic[Item],[1]!Source_S0[[#This Row],[Message_Final]]),0)=0,0,1))-SUM(IF(IFERROR(SEARCH([2]!Excluded[Excluded],[1]!Source_S0[[#This Row],[Message_Final]]),0)=0,0,1))</f>
        <v>0</v>
      </c>
      <c r="Z2" s="1">
        <f>IF([1]!Source_S0[[#This Row],[Brand]]=1,0,[1]!Source_S0[[#This Row],[IFT Keyword]])+IF(AND([1]!Source_S0[[#This Row],[Conversation]]&lt;&gt;"",[1]!Source_S0[[#This Row],[Brand]]=0,[1]!Source_S0[[#This Row],[IFT Keyword]]=0),1,0)</f>
        <v>0</v>
      </c>
    </row>
    <row r="3" s="1" customFormat="1" ht="15.6" spans="1:26">
      <c r="A3" s="1" t="s">
        <v>26</v>
      </c>
      <c r="B3" s="3">
        <v>44927</v>
      </c>
      <c r="C3" s="4">
        <v>0.431296296296296</v>
      </c>
      <c r="D3" s="1" t="s">
        <v>33</v>
      </c>
      <c r="E3" s="1" t="s">
        <v>34</v>
      </c>
      <c r="F3" s="1" t="s">
        <v>35</v>
      </c>
      <c r="X3" s="1">
        <f>IF(COUNTA([1]!Source_S0[[#This Row],[雅培心美力]:[雀巢能恩全護]])=0,0,1)</f>
        <v>0</v>
      </c>
      <c r="Y3" s="1">
        <f t="array" ref="Y3">SUM(IF(IFERROR(SEARCH([2]!IFT_Topic[Item],[1]!Source_S0[[#This Row],[Message_Final]]),0)=0,0,1))-SUM(IF(IFERROR(SEARCH([2]!Excluded[Excluded],[1]!Source_S0[[#This Row],[Message_Final]]),0)=0,0,1))</f>
        <v>0</v>
      </c>
      <c r="Z3" s="1">
        <f>IF([1]!Source_S0[[#This Row],[Brand]]=1,0,[1]!Source_S0[[#This Row],[IFT Keyword]])+IF(AND([1]!Source_S0[[#This Row],[Conversation]]&lt;&gt;"",[1]!Source_S0[[#This Row],[Brand]]=0,[1]!Source_S0[[#This Row],[IFT Keyword]]=0),1,0)</f>
        <v>0</v>
      </c>
    </row>
    <row r="4" s="1" customFormat="1" ht="15.6" spans="1:26">
      <c r="A4" s="1" t="s">
        <v>26</v>
      </c>
      <c r="B4" s="3">
        <v>44927</v>
      </c>
      <c r="C4" s="4">
        <v>0.43130787037037</v>
      </c>
      <c r="D4" s="1" t="s">
        <v>33</v>
      </c>
      <c r="E4" s="1" t="s">
        <v>34</v>
      </c>
      <c r="F4" s="1" t="s">
        <v>36</v>
      </c>
      <c r="X4" s="1">
        <f>IF(COUNTA([1]!Source_S0[[#This Row],[雅培心美力]:[雀巢能恩全護]])=0,0,1)</f>
        <v>0</v>
      </c>
      <c r="Y4" s="1">
        <f t="array" ref="Y4">SUM(IF(IFERROR(SEARCH([2]!IFT_Topic[Item],[1]!Source_S0[[#This Row],[Message_Final]]),0)=0,0,1))-SUM(IF(IFERROR(SEARCH([2]!Excluded[Excluded],[1]!Source_S0[[#This Row],[Message_Final]]),0)=0,0,1))</f>
        <v>0</v>
      </c>
      <c r="Z4" s="1">
        <f>IF([1]!Source_S0[[#This Row],[Brand]]=1,0,[1]!Source_S0[[#This Row],[IFT Keyword]])+IF(AND([1]!Source_S0[[#This Row],[Conversation]]&lt;&gt;"",[1]!Source_S0[[#This Row],[Brand]]=0,[1]!Source_S0[[#This Row],[IFT Keyword]]=0),1,0)</f>
        <v>0</v>
      </c>
    </row>
  </sheetData>
  <conditionalFormatting sqref="D2:D4">
    <cfRule type="expression" dxfId="0" priority="1">
      <formula>ISNUMBER(FIND("SEEDER",$C2))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workbookViewId="0">
      <selection activeCell="I1" sqref="I1:W1"/>
    </sheetView>
  </sheetViews>
  <sheetFormatPr defaultColWidth="9" defaultRowHeight="13.8" outlineLevelRow="3"/>
  <sheetData>
    <row r="1" ht="15.6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</row>
    <row r="2" s="1" customFormat="1" ht="15.6" spans="1:26">
      <c r="A2" s="1" t="s">
        <v>37</v>
      </c>
      <c r="B2" s="3">
        <v>44942</v>
      </c>
      <c r="C2" s="4">
        <v>0.688611111111111</v>
      </c>
      <c r="D2" s="1" t="s">
        <v>38</v>
      </c>
      <c r="E2" s="1" t="s">
        <v>34</v>
      </c>
      <c r="F2" s="1" t="s">
        <v>39</v>
      </c>
      <c r="I2" s="1">
        <v>1</v>
      </c>
      <c r="X2" s="1">
        <f>IF(COUNTA([1]!Source_S1[[#This Row],[雅培心美力]:[雀巢能恩全護]])=0,0,1)</f>
        <v>1</v>
      </c>
      <c r="Y2" s="1">
        <f t="array" ref="Y2">SUM(IF(IFERROR(SEARCH([2]!IFT_Topic[Item],[1]!Source_S1[[#This Row],[Message_Final]]),0)=0,0,1))-SUM(IF(IFERROR(SEARCH([2]!Excluded[Excluded],[1]!Source_S1[[#This Row],[Message_Final]]),0)=0,0,1))</f>
        <v>0</v>
      </c>
      <c r="Z2" s="1">
        <f>IF([1]!Source_S1[[#This Row],[Brand]]=1,0,[1]!Source_S1[[#This Row],[IFT Keyword]])+IF(AND([1]!Source_S1[[#This Row],[Conversation]]&lt;&gt;"",[1]!Source_S1[[#This Row],[Brand]]=0,[1]!Source_S1[[#This Row],[IFT Keyword]]=0),1,0)</f>
        <v>0</v>
      </c>
    </row>
    <row r="3" s="1" customFormat="1" ht="15.6" spans="1:26">
      <c r="A3" s="1" t="s">
        <v>37</v>
      </c>
      <c r="B3" s="3">
        <v>44942</v>
      </c>
      <c r="C3" s="4">
        <v>0.695636574074074</v>
      </c>
      <c r="D3" s="1" t="s">
        <v>40</v>
      </c>
      <c r="E3" s="1" t="s">
        <v>34</v>
      </c>
      <c r="F3" s="1" t="s">
        <v>41</v>
      </c>
      <c r="X3" s="1">
        <f>IF(COUNTA([1]!Source_S1[[#This Row],[雅培心美力]:[雀巢能恩全護]])=0,0,1)</f>
        <v>0</v>
      </c>
      <c r="Y3" s="1">
        <f t="array" ref="Y3">SUM(IF(IFERROR(SEARCH([2]!IFT_Topic[Item],[1]!Source_S1[[#This Row],[Message_Final]]),0)=0,0,1))-SUM(IF(IFERROR(SEARCH([2]!Excluded[Excluded],[1]!Source_S1[[#This Row],[Message_Final]]),0)=0,0,1))</f>
        <v>0</v>
      </c>
      <c r="Z3" s="1">
        <f>IF([1]!Source_S1[[#This Row],[Brand]]=1,0,[1]!Source_S1[[#This Row],[IFT Keyword]])+IF(AND([1]!Source_S1[[#This Row],[Conversation]]&lt;&gt;"",[1]!Source_S1[[#This Row],[Brand]]=0,[1]!Source_S1[[#This Row],[IFT Keyword]]=0),1,0)</f>
        <v>0</v>
      </c>
    </row>
    <row r="4" s="1" customFormat="1" ht="15.6" spans="1:26">
      <c r="A4" s="1" t="s">
        <v>37</v>
      </c>
      <c r="B4" s="3">
        <v>44942</v>
      </c>
      <c r="C4" s="4">
        <v>0.70375</v>
      </c>
      <c r="D4" s="1" t="s">
        <v>42</v>
      </c>
      <c r="E4" s="1" t="s">
        <v>34</v>
      </c>
      <c r="F4" s="1" t="s">
        <v>43</v>
      </c>
      <c r="X4" s="1">
        <f>IF(COUNTA([1]!Source_S1[[#This Row],[雅培心美力]:[雀巢能恩全護]])=0,0,1)</f>
        <v>0</v>
      </c>
      <c r="Y4" s="1">
        <f t="array" ref="Y4">SUM(IF(IFERROR(SEARCH([2]!IFT_Topic[Item],[1]!Source_S1[[#This Row],[Message_Final]]),0)=0,0,1))-SUM(IF(IFERROR(SEARCH([2]!Excluded[Excluded],[1]!Source_S1[[#This Row],[Message_Final]]),0)=0,0,1))</f>
        <v>0</v>
      </c>
      <c r="Z4" s="1">
        <f>IF([1]!Source_S1[[#This Row],[Brand]]=1,0,[1]!Source_S1[[#This Row],[IFT Keyword]])+IF(AND([1]!Source_S1[[#This Row],[Conversation]]&lt;&gt;"",[1]!Source_S1[[#This Row],[Brand]]=0,[1]!Source_S1[[#This Row],[IFT Keyword]]=0),1,0)</f>
        <v>0</v>
      </c>
    </row>
  </sheetData>
  <conditionalFormatting sqref="D2:D4">
    <cfRule type="expression" dxfId="0" priority="1">
      <formula>ISNUMBER(FIND("SEEDER",$C2))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workbookViewId="0">
      <selection activeCell="I1" sqref="I1:W1"/>
    </sheetView>
  </sheetViews>
  <sheetFormatPr defaultColWidth="9" defaultRowHeight="13.8" outlineLevelRow="3"/>
  <sheetData>
    <row r="1" ht="15.6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</row>
    <row r="2" s="1" customFormat="1" ht="15" customHeight="1" spans="1:26">
      <c r="A2" s="1" t="s">
        <v>44</v>
      </c>
      <c r="B2" s="3">
        <v>44939</v>
      </c>
      <c r="C2" s="4">
        <v>0.744305555555556</v>
      </c>
      <c r="D2" s="1" t="s">
        <v>45</v>
      </c>
      <c r="E2" s="1" t="s">
        <v>34</v>
      </c>
      <c r="F2" s="1" t="s">
        <v>46</v>
      </c>
      <c r="X2" s="1">
        <f>IF(COUNTA([1]!Source_S2[[#This Row],[雅培心美力]:[雀巢能恩全護]])=0,0,1)</f>
        <v>0</v>
      </c>
      <c r="Y2" s="1">
        <f t="array" ref="Y2">SUM(IF(IFERROR(SEARCH([2]!IFT_Topic[Item],[1]!Source_S2[[#This Row],[Message_Final]]),0)=0,0,1))-SUM(IF(IFERROR(SEARCH([2]!Excluded[Excluded],[1]!Source_S2[[#This Row],[Message_Final]]),0)=0,0,1))</f>
        <v>0</v>
      </c>
      <c r="Z2" s="1">
        <f>IF([1]!Source_S2[[#This Row],[Brand]]=1,0,[1]!Source_S2[[#This Row],[IFT Keyword]])+IF(AND([1]!Source_S2[[#This Row],[Conversation]]&lt;&gt;"",[1]!Source_S2[[#This Row],[Brand]]=0,[1]!Source_S2[[#This Row],[IFT Keyword]]=0),1,0)</f>
        <v>0</v>
      </c>
    </row>
    <row r="3" s="1" customFormat="1" ht="15.6" spans="1:26">
      <c r="A3" s="1" t="s">
        <v>44</v>
      </c>
      <c r="B3" s="3">
        <v>44939</v>
      </c>
      <c r="C3" s="4">
        <v>0.747118055555556</v>
      </c>
      <c r="D3" s="1" t="s">
        <v>47</v>
      </c>
      <c r="E3" s="1" t="s">
        <v>34</v>
      </c>
      <c r="F3" s="1" t="s">
        <v>48</v>
      </c>
      <c r="X3" s="1">
        <f>IF(COUNTA([1]!Source_S2[[#This Row],[雅培心美力]:[雀巢能恩全護]])=0,0,1)</f>
        <v>0</v>
      </c>
      <c r="Y3" s="1">
        <f t="array" ref="Y3">SUM(IF(IFERROR(SEARCH([2]!IFT_Topic[Item],[1]!Source_S2[[#This Row],[Message_Final]]),0)=0,0,1))-SUM(IF(IFERROR(SEARCH([2]!Excluded[Excluded],[1]!Source_S2[[#This Row],[Message_Final]]),0)=0,0,1))</f>
        <v>0</v>
      </c>
      <c r="Z3" s="1">
        <f>IF([1]!Source_S2[[#This Row],[Brand]]=1,0,[1]!Source_S2[[#This Row],[IFT Keyword]])+IF(AND([1]!Source_S2[[#This Row],[Conversation]]&lt;&gt;"",[1]!Source_S2[[#This Row],[Brand]]=0,[1]!Source_S2[[#This Row],[IFT Keyword]]=0),1,0)</f>
        <v>0</v>
      </c>
    </row>
    <row r="4" s="1" customFormat="1" ht="15.6" spans="1:26">
      <c r="A4" s="1" t="s">
        <v>44</v>
      </c>
      <c r="B4" s="3">
        <v>44943</v>
      </c>
      <c r="C4" s="4">
        <v>0.410081018518519</v>
      </c>
      <c r="D4" s="1" t="s">
        <v>49</v>
      </c>
      <c r="E4" s="1" t="s">
        <v>50</v>
      </c>
      <c r="F4" s="1" t="s">
        <v>51</v>
      </c>
      <c r="X4" s="1">
        <f>IF(COUNTA([1]!Source_S2[[#This Row],[雅培心美力]:[雀巢能恩全護]])=0,0,1)</f>
        <v>0</v>
      </c>
      <c r="Y4" s="1">
        <f t="array" ref="Y4">SUM(IF(IFERROR(SEARCH([2]!IFT_Topic[Item],[1]!Source_S2[[#This Row],[Message_Final]]),0)=0,0,1))-SUM(IF(IFERROR(SEARCH([2]!Excluded[Excluded],[1]!Source_S2[[#This Row],[Message_Final]]),0)=0,0,1))</f>
        <v>0</v>
      </c>
      <c r="Z4" s="1">
        <f>IF([1]!Source_S2[[#This Row],[Brand]]=1,0,[1]!Source_S2[[#This Row],[IFT Keyword]])+IF(AND([1]!Source_S2[[#This Row],[Conversation]]&lt;&gt;"",[1]!Source_S2[[#This Row],[Brand]]=0,[1]!Source_S2[[#This Row],[IFT Keyword]]=0),1,0)</f>
        <v>0</v>
      </c>
    </row>
  </sheetData>
  <conditionalFormatting sqref="D2:D4">
    <cfRule type="expression" dxfId="0" priority="1">
      <formula>ISNUMBER(FIND("SEEDER",$C2))</formula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workbookViewId="0">
      <selection activeCell="N21" sqref="N21"/>
    </sheetView>
  </sheetViews>
  <sheetFormatPr defaultColWidth="9" defaultRowHeight="13.8" outlineLevelRow="3"/>
  <sheetData>
    <row r="1" ht="15.6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</row>
    <row r="2" s="1" customFormat="1" ht="15.6" spans="1:26">
      <c r="A2" s="1" t="s">
        <v>52</v>
      </c>
      <c r="B2" s="3">
        <v>44928</v>
      </c>
      <c r="C2" s="4">
        <v>0.935104166666667</v>
      </c>
      <c r="D2" s="1" t="s">
        <v>53</v>
      </c>
      <c r="E2" s="1" t="s">
        <v>34</v>
      </c>
      <c r="F2" s="1" t="s">
        <v>54</v>
      </c>
      <c r="X2" s="1">
        <f>IF(COUNTA([1]!Source_S3[[#This Row],[雅培心美力]:[雀巢能恩全護]])=0,0,1)</f>
        <v>0</v>
      </c>
      <c r="Y2" s="1">
        <f t="array" ref="Y2">SUM(IF(IFERROR(SEARCH([2]!IFT_Topic[Item],[1]!Source_S3[[#This Row],[Message_Final]]),0)=0,0,1))-SUM(IF(IFERROR(SEARCH([2]!Excluded[Excluded],[1]!Source_S3[[#This Row],[Message_Final]]),0)=0,0,1))</f>
        <v>0</v>
      </c>
      <c r="Z2" s="1">
        <f>IF([1]!Source_S3[[#This Row],[Brand]]=1,0,[1]!Source_S3[[#This Row],[IFT Keyword]])+IF(AND([1]!Source_S3[[#This Row],[Conversation]]&lt;&gt;"",[1]!Source_S3[[#This Row],[Brand]]=0,[1]!Source_S3[[#This Row],[IFT Keyword]]=0),1,0)</f>
        <v>0</v>
      </c>
    </row>
    <row r="3" s="1" customFormat="1" ht="15.6" spans="1:26">
      <c r="A3" s="1" t="s">
        <v>52</v>
      </c>
      <c r="B3" s="3">
        <v>44928</v>
      </c>
      <c r="C3" s="4">
        <v>0.938043981481481</v>
      </c>
      <c r="D3" s="1" t="s">
        <v>55</v>
      </c>
      <c r="E3" s="1" t="s">
        <v>54</v>
      </c>
      <c r="F3" s="1" t="s">
        <v>56</v>
      </c>
      <c r="I3" s="1">
        <v>1</v>
      </c>
      <c r="R3" s="1">
        <v>2</v>
      </c>
      <c r="X3" s="1">
        <f>IF(COUNTA([1]!Source_S3[[#This Row],[雅培心美力]:[雀巢能恩全護]])=0,0,1)</f>
        <v>1</v>
      </c>
      <c r="Y3" s="1">
        <f t="array" ref="Y3">SUM(IF(IFERROR(SEARCH([2]!IFT_Topic[Item],[1]!Source_S3[[#This Row],[Message_Final]]),0)=0,0,1))-SUM(IF(IFERROR(SEARCH([2]!Excluded[Excluded],[1]!Source_S3[[#This Row],[Message_Final]]),0)=0,0,1))</f>
        <v>0</v>
      </c>
      <c r="Z3" s="1">
        <f>IF([1]!Source_S3[[#This Row],[Brand]]=1,0,[1]!Source_S3[[#This Row],[IFT Keyword]])+IF(AND([1]!Source_S3[[#This Row],[Conversation]]&lt;&gt;"",[1]!Source_S3[[#This Row],[Brand]]=0,[1]!Source_S3[[#This Row],[IFT Keyword]]=0),1,0)</f>
        <v>0</v>
      </c>
    </row>
    <row r="4" s="1" customFormat="1" ht="15.6" spans="1:26">
      <c r="A4" s="1" t="s">
        <v>52</v>
      </c>
      <c r="B4" s="3">
        <v>44929</v>
      </c>
      <c r="C4" s="4">
        <v>0.271851851851852</v>
      </c>
      <c r="D4" s="1" t="s">
        <v>57</v>
      </c>
      <c r="E4" s="1" t="s">
        <v>34</v>
      </c>
      <c r="F4" s="1" t="s">
        <v>58</v>
      </c>
      <c r="X4" s="1">
        <f>IF(COUNTA([1]!Source_S3[[#This Row],[雅培心美力]:[雀巢能恩全護]])=0,0,1)</f>
        <v>1</v>
      </c>
      <c r="Y4" s="1">
        <f t="array" ref="Y4">SUM(IF(IFERROR(SEARCH([2]!IFT_Topic[Item],[1]!Source_S3[[#This Row],[Message_Final]]),0)=0,0,1))-SUM(IF(IFERROR(SEARCH([2]!Excluded[Excluded],[1]!Source_S3[[#This Row],[Message_Final]]),0)=0,0,1))</f>
        <v>0</v>
      </c>
      <c r="Z4" s="1">
        <f>IF([1]!Source_S3[[#This Row],[Brand]]=1,0,[1]!Source_S3[[#This Row],[IFT Keyword]])+IF(AND([1]!Source_S3[[#This Row],[Conversation]]&lt;&gt;"",[1]!Source_S3[[#This Row],[Brand]]=0,[1]!Source_S3[[#This Row],[IFT Keyword]]=0),1,0)</f>
        <v>0</v>
      </c>
    </row>
  </sheetData>
  <conditionalFormatting sqref="D2:D4">
    <cfRule type="expression" dxfId="0" priority="1">
      <formula>ISNUMBER(FIND("SEEDER",$C2))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S0</vt:lpstr>
      <vt:lpstr>S1</vt:lpstr>
      <vt:lpstr>S2</vt:lpstr>
      <vt:lpstr>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徐启云</dc:creator>
  <cp:lastModifiedBy>staff</cp:lastModifiedBy>
  <dcterms:created xsi:type="dcterms:W3CDTF">2015-06-05T18:19:00Z</dcterms:created>
  <dcterms:modified xsi:type="dcterms:W3CDTF">2023-04-26T02:45:29Z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9F649F46B72649B6BE539A6D867C0950_12</vt:lpwstr>
  </property>
  <property fmtid="{D5CDD505-2E9C-101B-9397-08002B2CF9AE}" pid="3" name="KSOProductBuildVer">
    <vt:lpwstr>2052-11.1.0.14036</vt:lpwstr>
  </property>
</Properties>
</file>